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-memo\Desktop\1ERO CONSOLIDADA SECTOR PARAMUNICIPAL 2024\"/>
    </mc:Choice>
  </mc:AlternateContent>
  <xr:revisionPtr revIDLastSave="0" documentId="13_ncr:1_{DBBAE524-C534-4F35-B3A5-DF4821E13B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 JUM" sheetId="4" r:id="rId1"/>
    <sheet name="ACT DIF" sheetId="5" state="hidden" r:id="rId2"/>
    <sheet name="ACT IMCA" sheetId="6" state="hidden" r:id="rId3"/>
  </sheets>
  <definedNames>
    <definedName name="_xlnm._FilterDatabase" localSheetId="0" hidden="1">'ACT JUM'!#REF!</definedName>
    <definedName name="_xlnm.Print_Area" localSheetId="0">'ACT JUM'!$A$1:$C$71</definedName>
  </definedNames>
  <calcPr calcId="191029"/>
  <fileRecoveryPr autoRecover="0"/>
</workbook>
</file>

<file path=xl/calcChain.xml><?xml version="1.0" encoding="utf-8"?>
<calcChain xmlns="http://schemas.openxmlformats.org/spreadsheetml/2006/main">
  <c r="C30" i="4" l="1"/>
  <c r="C15" i="4"/>
  <c r="B15" i="4"/>
  <c r="B24" i="5"/>
  <c r="C29" i="4"/>
  <c r="B30" i="4"/>
  <c r="B29" i="4"/>
  <c r="B11" i="4"/>
  <c r="B4" i="4" s="1"/>
  <c r="C13" i="6"/>
  <c r="B13" i="6"/>
  <c r="B24" i="6" s="1"/>
  <c r="B66" i="6" s="1"/>
  <c r="C4" i="6"/>
  <c r="B4" i="6"/>
  <c r="C27" i="5"/>
  <c r="B27" i="5"/>
  <c r="C24" i="5"/>
  <c r="C17" i="5"/>
  <c r="B17" i="5"/>
  <c r="C13" i="5"/>
  <c r="B13" i="5"/>
  <c r="C4" i="5"/>
  <c r="B4" i="5"/>
  <c r="C32" i="4"/>
  <c r="C56" i="4"/>
  <c r="C55" i="4" s="1"/>
  <c r="B56" i="4"/>
  <c r="B55" i="4" s="1"/>
  <c r="C36" i="4"/>
  <c r="B36" i="4"/>
  <c r="B32" i="4" s="1"/>
  <c r="C28" i="4"/>
  <c r="B28" i="4"/>
  <c r="B27" i="4" s="1"/>
  <c r="C22" i="4"/>
  <c r="C17" i="4" s="1"/>
  <c r="B22" i="4"/>
  <c r="B17" i="4" s="1"/>
  <c r="C11" i="4"/>
  <c r="C4" i="4" s="1"/>
  <c r="C61" i="6"/>
  <c r="C64" i="6" s="1"/>
  <c r="B61" i="6"/>
  <c r="B64" i="6" s="1"/>
  <c r="C55" i="6"/>
  <c r="B55" i="6"/>
  <c r="C48" i="6"/>
  <c r="B48" i="6"/>
  <c r="C43" i="6"/>
  <c r="B43" i="6"/>
  <c r="C32" i="6"/>
  <c r="B32" i="6"/>
  <c r="C27" i="6"/>
  <c r="B27" i="6"/>
  <c r="C17" i="6"/>
  <c r="B17" i="6"/>
  <c r="C27" i="4" l="1"/>
  <c r="C24" i="6"/>
  <c r="C66" i="6" s="1"/>
  <c r="C61" i="5"/>
  <c r="C64" i="5" s="1"/>
  <c r="C66" i="5" s="1"/>
  <c r="B61" i="5"/>
  <c r="B64" i="5" s="1"/>
  <c r="B66" i="5" s="1"/>
  <c r="C55" i="5"/>
  <c r="B55" i="5"/>
  <c r="C48" i="5"/>
  <c r="B48" i="5"/>
  <c r="C43" i="5"/>
  <c r="B43" i="5"/>
  <c r="C32" i="5"/>
  <c r="B32" i="5"/>
  <c r="C61" i="4" l="1"/>
  <c r="C64" i="4" s="1"/>
  <c r="C66" i="4" s="1"/>
  <c r="B61" i="4"/>
  <c r="C48" i="4"/>
  <c r="B48" i="4"/>
  <c r="C43" i="4"/>
  <c r="B43" i="4"/>
  <c r="C13" i="4"/>
  <c r="C24" i="4" s="1"/>
  <c r="B13" i="4"/>
  <c r="B24" i="4" s="1"/>
  <c r="B64" i="4" l="1"/>
  <c r="B66" i="4" s="1"/>
</calcChain>
</file>

<file path=xl/sharedStrings.xml><?xml version="1.0" encoding="utf-8"?>
<sst xmlns="http://schemas.openxmlformats.org/spreadsheetml/2006/main" count="174" uniqueCount="64">
  <si>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</si>
  <si>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</si>
  <si>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</si>
  <si>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</si>
  <si>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</si>
  <si>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</si>
  <si>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</si>
  <si>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</si>
  <si>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</si>
  <si>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</si>
  <si>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</si>
  <si>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</si>
  <si>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</si>
  <si>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</si>
  <si>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</si>
  <si>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</si>
  <si>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</si>
  <si>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</si>
  <si>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</si>
  <si>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</si>
  <si>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</si>
  <si>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</si>
  <si>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</si>
  <si>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</si>
  <si>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</si>
  <si>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</si>
  <si>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</si>
  <si>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</si>
  <si>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</si>
  <si>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</si>
  <si>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</si>
  <si>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</si>
  <si>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</si>
  <si>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</si>
  <si>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</si>
  <si>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</si>
  <si>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</si>
  <si>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</si>
  <si>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</si>
  <si>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</si>
  <si>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</si>
  <si>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</si>
  <si>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</si>
  <si>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</si>
  <si>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</si>
  <si>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</si>
  <si>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</si>
  <si>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</si>
  <si>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</si>
  <si>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</si>
  <si>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</si>
  <si>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</si>
  <si>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</si>
  <si>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</si>
  <si>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</si>
  <si>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Actividades
Del 1 de Enero al 31 de Diciembre de 2024
(Cifras en Pesos)</t>
  </si>
  <si>
    <t xml:space="preserve">  _______________________________________________</t>
  </si>
  <si>
    <t xml:space="preserve"> __________________________________________________</t>
  </si>
  <si>
    <t xml:space="preserve">                Mtra. Yazmin Romero Corral</t>
  </si>
  <si>
    <t>C.P. Blanca Aurelia Ortega Garcia</t>
  </si>
  <si>
    <t>Directora del Sistema Municipal Dif</t>
  </si>
  <si>
    <t>Subdirectora de Administración y Finanzas SMDIF</t>
  </si>
  <si>
    <t>Instituto Municipal de Cultura de Acámbaro, Guanajuato
Estado de Actividades
Del 1 de Enero al 31 de Diciembre de 2024
(Cifras en Pesos)</t>
  </si>
  <si>
    <t>Integral de Paramunicipales del Municipio De Acámbaro,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</si>
</sst>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2" fontId="4" fillId="0" borderId="4" xfId="8" applyNumberFormat="1" applyFont="1" applyBorder="1" applyAlignment="1" applyProtection="1">
      <alignment horizontal="right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3" borderId="4" xfId="16" applyNumberFormat="1" applyFont="1" applyFill="1" applyBorder="1" applyAlignment="1" applyProtection="1">
      <alignment horizontal="right" vertical="top"/>
      <protection locked="0"/>
    </xf>
    <xf numFmtId="3" fontId="3" fillId="3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="120" zoomScaleNormal="120" workbookViewId="0">
      <selection activeCell="A74" sqref="A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2" t="s">
        <v>63</v>
      </c>
      <c r="B1" s="23"/>
      <c r="C1" s="24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69873305.969999999</v>
      </c>
      <c r="C4" s="14">
        <f>SUM(C5:C11)</f>
        <v>66367333.459999993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1852025.99</v>
      </c>
      <c r="C9" s="15">
        <v>2044687.71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f>64833063.43+'ACT DIF'!B11+'ACT IMCA'!B11</f>
        <v>68021279.980000004</v>
      </c>
      <c r="C11" s="15">
        <f>61083587.69+'ACT DIF'!C11+'ACT IMCA'!C11</f>
        <v>64322645.749999993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17806467.120000001</v>
      </c>
      <c r="C13" s="14">
        <f>SUM(C14:C15)</f>
        <v>16506392.82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f>'ACT DIF'!B15+'ACT IMCA'!B15</f>
        <v>17806467.120000001</v>
      </c>
      <c r="C15" s="15">
        <f>'ACT DIF'!C15+'ACT IMCA'!C15</f>
        <v>16506392.82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469894.79000000004</v>
      </c>
      <c r="C17" s="14">
        <f>SUM(C18:C22)</f>
        <v>409638.9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f>180129.79+'ACT DIF'!B22+'ACT IMCA'!B22</f>
        <v>469894.79000000004</v>
      </c>
      <c r="C22" s="15">
        <f>335784.69+'ACT DIF'!C22</f>
        <v>409638.9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20">
        <f>SUM(B4++B13+B17)</f>
        <v>88149667.88000001</v>
      </c>
      <c r="C24" s="21">
        <f>SUM(C4+C13+C17)</f>
        <v>83283365.180000007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75615214.190000013</v>
      </c>
      <c r="C27" s="14">
        <f>SUM(C28:C30)</f>
        <v>64696763.480000004</v>
      </c>
      <c r="D27" s="2"/>
    </row>
    <row r="28" spans="1:5" ht="11.25" customHeight="1" x14ac:dyDescent="0.2">
      <c r="A28" s="8" t="s">
        <v>36</v>
      </c>
      <c r="B28" s="15">
        <f>32445695.75+'ACT DIF'!B28+'ACT IMCA'!B28</f>
        <v>46217368.050000004</v>
      </c>
      <c r="C28" s="15">
        <f>26563651.78+'ACT DIF'!C28+'ACT IMCA'!C28</f>
        <v>39267124.289999999</v>
      </c>
      <c r="D28" s="4">
        <v>5110</v>
      </c>
    </row>
    <row r="29" spans="1:5" ht="11.25" customHeight="1" x14ac:dyDescent="0.2">
      <c r="A29" s="8" t="s">
        <v>16</v>
      </c>
      <c r="B29" s="15">
        <f>4513928+'ACT DIF'!B29+'ACT IMCA'!B29</f>
        <v>5923366.2699999996</v>
      </c>
      <c r="C29" s="15">
        <f>3858042+'ACT DIF'!C29+'ACT IMCA'!C29</f>
        <v>5356438.43</v>
      </c>
      <c r="D29" s="4">
        <v>5120</v>
      </c>
    </row>
    <row r="30" spans="1:5" ht="11.25" customHeight="1" x14ac:dyDescent="0.2">
      <c r="A30" s="8" t="s">
        <v>17</v>
      </c>
      <c r="B30" s="15">
        <f>20619456+'ACT DIF'!B30+'ACT IMCA'!B30</f>
        <v>23474479.870000001</v>
      </c>
      <c r="C30" s="15">
        <f>17950636+'ACT DIF'!C30+'ACT IMCA'!C30</f>
        <v>20073200.760000002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1694339.78</v>
      </c>
      <c r="C32" s="14">
        <f>SUM(C33:C41)</f>
        <v>1424128.52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342793.19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f>+'ACT DIF'!B36+'ACT IMCA'!B36</f>
        <v>1351546.59</v>
      </c>
      <c r="C36" s="15">
        <f>'ACT DIF'!C36+'ACT IMCA'!C36</f>
        <v>1424128.52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4018674.73</v>
      </c>
      <c r="C55" s="14">
        <f>SUM(C56:C59)</f>
        <v>2869994.8400000003</v>
      </c>
      <c r="D55" s="2"/>
    </row>
    <row r="56" spans="1:5" ht="11.25" customHeight="1" x14ac:dyDescent="0.2">
      <c r="A56" s="8" t="s">
        <v>31</v>
      </c>
      <c r="B56" s="15">
        <f>3872495.38+'ACT DIF'!B56+'ACT IMCA'!B56</f>
        <v>4018674.73</v>
      </c>
      <c r="C56" s="15">
        <f>2792144.27+'ACT DIF'!C56+'ACT IMCA'!C56</f>
        <v>2869994.8400000003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81328228.700000018</v>
      </c>
      <c r="C64" s="16">
        <f>C61+C55+C48+C43+C32+C27</f>
        <v>68990886.840000004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20">
        <f>B24-B64</f>
        <v>6821439.1799999923</v>
      </c>
      <c r="C66" s="20">
        <f>C24-C64</f>
        <v>14292478.340000004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1C86-34B4-48F2-BC50-3009A5EF3008}">
  <dimension ref="A1:H74"/>
  <sheetViews>
    <sheetView topLeftCell="A4" workbookViewId="0">
      <selection activeCell="E17" sqref="E17"/>
    </sheetView>
  </sheetViews>
  <sheetFormatPr baseColWidth="10" defaultColWidth="12" defaultRowHeight="11.25" x14ac:dyDescent="0.2"/>
  <cols>
    <col min="1" max="1" width="100.83203125" style="1" customWidth="1"/>
    <col min="2" max="2" width="25.83203125" style="1" customWidth="1"/>
    <col min="3" max="3" width="30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2" t="s">
        <v>55</v>
      </c>
      <c r="B1" s="23"/>
      <c r="C1" s="24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2670886.5</v>
      </c>
      <c r="C4" s="14">
        <f>SUM(C5:C11)</f>
        <v>2892259.94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2670886.5</v>
      </c>
      <c r="C11" s="15">
        <v>2892259.94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11497387.640000001</v>
      </c>
      <c r="C13" s="14">
        <f>SUM(C14:C15)</f>
        <v>10648840.77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11497387.640000001</v>
      </c>
      <c r="C15" s="15">
        <v>10648840.77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289765</v>
      </c>
      <c r="C17" s="14">
        <f>SUM(C18:C22)</f>
        <v>73854.210000000006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289765</v>
      </c>
      <c r="C22" s="15">
        <v>73854.210000000006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14458039.140000001</v>
      </c>
      <c r="C24" s="16">
        <f>SUM(C4+C13+C17)</f>
        <v>13614954.92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12981233.25</v>
      </c>
      <c r="C27" s="14">
        <f>SUM(C28:C30)</f>
        <v>11786994.370000001</v>
      </c>
      <c r="D27" s="2"/>
    </row>
    <row r="28" spans="1:5" ht="11.25" customHeight="1" x14ac:dyDescent="0.2">
      <c r="A28" s="8" t="s">
        <v>36</v>
      </c>
      <c r="B28" s="15">
        <v>10375558.17</v>
      </c>
      <c r="C28" s="15">
        <v>9498324.9100000001</v>
      </c>
      <c r="D28" s="4">
        <v>5110</v>
      </c>
    </row>
    <row r="29" spans="1:5" ht="11.25" customHeight="1" x14ac:dyDescent="0.2">
      <c r="A29" s="8" t="s">
        <v>16</v>
      </c>
      <c r="B29" s="15">
        <v>1077272.6399999999</v>
      </c>
      <c r="C29" s="15">
        <v>1285012.21</v>
      </c>
      <c r="D29" s="4">
        <v>5120</v>
      </c>
    </row>
    <row r="30" spans="1:5" ht="11.25" customHeight="1" x14ac:dyDescent="0.2">
      <c r="A30" s="8" t="s">
        <v>17</v>
      </c>
      <c r="B30" s="15">
        <v>1528402.44</v>
      </c>
      <c r="C30" s="15">
        <v>1003657.25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128507.53</v>
      </c>
      <c r="C32" s="14">
        <f>SUM(C33:C41)</f>
        <v>236702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128507.53</v>
      </c>
      <c r="C36" s="15">
        <v>236702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130586.67</v>
      </c>
      <c r="C55" s="14">
        <f>SUM(C56:C59)</f>
        <v>65110.62</v>
      </c>
      <c r="D55" s="2"/>
    </row>
    <row r="56" spans="1:5" ht="11.25" customHeight="1" x14ac:dyDescent="0.2">
      <c r="A56" s="8" t="s">
        <v>31</v>
      </c>
      <c r="B56" s="15">
        <v>130586.67</v>
      </c>
      <c r="C56" s="15">
        <v>65110.62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13240327.449999999</v>
      </c>
      <c r="C64" s="16">
        <f>C61+C55+C48+C43+C32+C27</f>
        <v>12088806.99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1217711.6900000013</v>
      </c>
      <c r="C66" s="14">
        <f>C24-C64</f>
        <v>1526147.9299999997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x14ac:dyDescent="0.2">
      <c r="A72" s="17" t="s">
        <v>56</v>
      </c>
      <c r="B72" s="1" t="s">
        <v>57</v>
      </c>
    </row>
    <row r="73" spans="1:8" x14ac:dyDescent="0.2">
      <c r="A73" s="17" t="s">
        <v>58</v>
      </c>
      <c r="B73" s="25" t="s">
        <v>59</v>
      </c>
      <c r="C73" s="25"/>
    </row>
    <row r="74" spans="1:8" x14ac:dyDescent="0.2">
      <c r="A74" s="17" t="s">
        <v>60</v>
      </c>
      <c r="B74" s="25" t="s">
        <v>61</v>
      </c>
      <c r="C74" s="25"/>
    </row>
  </sheetData>
  <mergeCells count="3">
    <mergeCell ref="A1:C1"/>
    <mergeCell ref="B73:C73"/>
    <mergeCell ref="B74:C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1607C-FF1B-48C6-ACD8-8CFFACB8D7B7}">
  <dimension ref="A1:H69"/>
  <sheetViews>
    <sheetView workbookViewId="0">
      <selection activeCell="F13" sqref="F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2" t="s">
        <v>62</v>
      </c>
      <c r="B1" s="23"/>
      <c r="C1" s="24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517330.05</v>
      </c>
      <c r="C4" s="14">
        <f>SUM(C5:C11)</f>
        <v>346798.12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517330.05</v>
      </c>
      <c r="C11" s="18">
        <v>346798.12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6309079.4800000004</v>
      </c>
      <c r="C13" s="14">
        <f>SUM(C14:C15)</f>
        <v>5857552.0499999998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8">
        <v>6309079.4800000004</v>
      </c>
      <c r="C15" s="18">
        <v>5857552.0499999998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9">
        <f>SUM(B4+B13+B17)</f>
        <v>6826409.5300000003</v>
      </c>
      <c r="C24" s="16">
        <f>SUM(C4+C13+C17)</f>
        <v>6204350.1699999999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5054901.1899999995</v>
      </c>
      <c r="C27" s="14">
        <f>SUM(C28:C30)</f>
        <v>4537439.33</v>
      </c>
      <c r="D27" s="2"/>
    </row>
    <row r="28" spans="1:5" ht="11.25" customHeight="1" x14ac:dyDescent="0.2">
      <c r="A28" s="8" t="s">
        <v>36</v>
      </c>
      <c r="B28" s="18">
        <v>3396114.13</v>
      </c>
      <c r="C28" s="18">
        <v>3205147.6</v>
      </c>
      <c r="D28" s="4">
        <v>5110</v>
      </c>
    </row>
    <row r="29" spans="1:5" ht="11.25" customHeight="1" x14ac:dyDescent="0.2">
      <c r="A29" s="8" t="s">
        <v>16</v>
      </c>
      <c r="B29" s="18">
        <v>332165.63</v>
      </c>
      <c r="C29" s="18">
        <v>213384.22</v>
      </c>
      <c r="D29" s="4">
        <v>5120</v>
      </c>
    </row>
    <row r="30" spans="1:5" ht="11.25" customHeight="1" x14ac:dyDescent="0.2">
      <c r="A30" s="8" t="s">
        <v>17</v>
      </c>
      <c r="B30" s="18">
        <v>1326621.43</v>
      </c>
      <c r="C30" s="18">
        <v>1118907.51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1223039.06</v>
      </c>
      <c r="C32" s="14">
        <f>SUM(C33:C41)</f>
        <v>1187426.52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1223039.06</v>
      </c>
      <c r="C36" s="18">
        <v>1187426.52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15592.68</v>
      </c>
      <c r="C55" s="14">
        <f>SUM(C56:C59)</f>
        <v>12739.95</v>
      </c>
      <c r="D55" s="2"/>
    </row>
    <row r="56" spans="1:5" ht="11.25" customHeight="1" x14ac:dyDescent="0.2">
      <c r="A56" s="8" t="s">
        <v>31</v>
      </c>
      <c r="B56" s="18">
        <v>15592.68</v>
      </c>
      <c r="C56" s="18">
        <v>12739.95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9">
        <f>B61+B55+B48+B43+B32+B27</f>
        <v>6293532.9299999997</v>
      </c>
      <c r="C64" s="16">
        <f>C61+C55+C48+C43+C32+C27</f>
        <v>5737605.7999999998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9">
        <f>B24-B64</f>
        <v>532876.60000000056</v>
      </c>
      <c r="C66" s="14">
        <f>C24-C64</f>
        <v>466744.37000000011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ACT JUM</vt:lpstr>
      <vt:lpstr>ACT DIF</vt:lpstr>
      <vt:lpstr>ACT IMCA</vt:lpstr>
      <vt:lpstr>'ACT JUM'!Área_de_impresión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Tes-memo</cp:lastModifiedBy>
  <cp:lastPrinted>2025-02-20T17:14:04Z</cp:lastPrinted>
  <dcterms:created xsi:type="dcterms:W3CDTF">2012-12-11T20:29:16Z</dcterms:created>
  <dcterms:modified xsi:type="dcterms:W3CDTF">2025-02-21T15:30:13Z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